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Ropley parish Council1/Accounts/2026 27/"/>
    </mc:Choice>
  </mc:AlternateContent>
  <xr:revisionPtr revIDLastSave="37" documentId="8_{00AF0D9C-4B31-43E8-9B9D-B730EDE29DF3}" xr6:coauthVersionLast="47" xr6:coauthVersionMax="47" xr10:uidLastSave="{FC38C26F-7965-44B3-892A-0D90F3B94182}"/>
  <bookViews>
    <workbookView xWindow="-108" yWindow="-108" windowWidth="23256" windowHeight="12456" activeTab="1" xr2:uid="{BE28A388-9E5D-40AE-AFBB-CBE4A4B568B1}"/>
  </bookViews>
  <sheets>
    <sheet name="income &amp; expenditure" sheetId="2" r:id="rId1"/>
    <sheet name="reconcili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3" l="1"/>
  <c r="E22" i="3" l="1"/>
  <c r="C8" i="3"/>
  <c r="E5" i="3" l="1"/>
  <c r="B46" i="2"/>
  <c r="B36" i="2" l="1"/>
  <c r="E25" i="3" s="1"/>
  <c r="C42" i="3" s="1"/>
  <c r="B48" i="2" l="1"/>
  <c r="B7" i="2" l="1"/>
  <c r="B50" i="2" l="1"/>
  <c r="E9" i="3" l="1"/>
  <c r="E11" i="3" s="1"/>
  <c r="C44" i="3" s="1"/>
</calcChain>
</file>

<file path=xl/sharedStrings.xml><?xml version="1.0" encoding="utf-8"?>
<sst xmlns="http://schemas.openxmlformats.org/spreadsheetml/2006/main" count="81" uniqueCount="74">
  <si>
    <t>Staff expenses</t>
  </si>
  <si>
    <t>IT</t>
  </si>
  <si>
    <t>Precept</t>
  </si>
  <si>
    <t>Rent</t>
  </si>
  <si>
    <t xml:space="preserve">Administration </t>
  </si>
  <si>
    <t>Communication</t>
  </si>
  <si>
    <t>Training</t>
  </si>
  <si>
    <t>Audit</t>
  </si>
  <si>
    <t>Insurance</t>
  </si>
  <si>
    <t>Staff costs (inc PAYE)</t>
  </si>
  <si>
    <t>Grants</t>
  </si>
  <si>
    <t>Recreation ground: maintenance contract</t>
  </si>
  <si>
    <t>Recreation ground: weed / feed / worm</t>
  </si>
  <si>
    <t>Recreation ground: renovation works</t>
  </si>
  <si>
    <t xml:space="preserve">Recreation ground sundries </t>
  </si>
  <si>
    <t>Tree/ hedge works &amp; survey</t>
  </si>
  <si>
    <t>MUGA security/booking system annual fee</t>
  </si>
  <si>
    <t>Communications</t>
  </si>
  <si>
    <t xml:space="preserve">CIL funds </t>
  </si>
  <si>
    <t>Defibrillators</t>
  </si>
  <si>
    <t>Footpath improvement fund</t>
  </si>
  <si>
    <t>ICO</t>
  </si>
  <si>
    <t>Recreation ground maintenance (grass)</t>
  </si>
  <si>
    <t>Community Infrastructure fund</t>
  </si>
  <si>
    <t>bank interest throughout</t>
  </si>
  <si>
    <t>Memberships</t>
  </si>
  <si>
    <t xml:space="preserve">Recreation ground: Verti draining </t>
  </si>
  <si>
    <t>Fencing, paths &amp; signs</t>
  </si>
  <si>
    <t>Footpaths</t>
  </si>
  <si>
    <t>£</t>
  </si>
  <si>
    <t>Total income</t>
  </si>
  <si>
    <t>INCOME</t>
  </si>
  <si>
    <t>EXPENDITURE</t>
  </si>
  <si>
    <t>Additional allocations to ring-fenced funds</t>
  </si>
  <si>
    <t>Total planned expenditure</t>
  </si>
  <si>
    <t>Difference between income &amp; expenditure</t>
  </si>
  <si>
    <t>Cash</t>
  </si>
  <si>
    <t>Debtors</t>
  </si>
  <si>
    <t>Total assets</t>
  </si>
  <si>
    <t>Ring fenced funds</t>
  </si>
  <si>
    <t>General reserves</t>
  </si>
  <si>
    <t>Total committed expenditure</t>
  </si>
  <si>
    <t>Total assets less total committed expenditure</t>
  </si>
  <si>
    <t>additional allocations to ring fenced funds included in ring fenced funds below</t>
  </si>
  <si>
    <t>Committed expenditure</t>
  </si>
  <si>
    <t>Recreation ground: bin collection</t>
  </si>
  <si>
    <t>bank charges</t>
  </si>
  <si>
    <t xml:space="preserve">Chair allowance </t>
  </si>
  <si>
    <t>A surplus represents an increase in general reserves. A deficit represents a reduction in general reserves</t>
  </si>
  <si>
    <t xml:space="preserve">Hedge triming </t>
  </si>
  <si>
    <t>IT monthly sub</t>
  </si>
  <si>
    <t>CIF fund</t>
  </si>
  <si>
    <t xml:space="preserve">Play area </t>
  </si>
  <si>
    <t xml:space="preserve">PC grants   </t>
  </si>
  <si>
    <t>Noticeboards</t>
  </si>
  <si>
    <t>Tree works</t>
  </si>
  <si>
    <t>War memorial</t>
  </si>
  <si>
    <t>Recreation ground: play area inspection &amp; repairs</t>
  </si>
  <si>
    <t>Parish Hall car park</t>
  </si>
  <si>
    <t>Reconciliation budget 2026/27</t>
  </si>
  <si>
    <t>Outstanding VAT claim still to be paid in 2025/ 26</t>
  </si>
  <si>
    <t>Budgeted expenditure 2026/ 27</t>
  </si>
  <si>
    <t>Website</t>
  </si>
  <si>
    <t>Recreation ground bin collection</t>
  </si>
  <si>
    <t xml:space="preserve">insurance </t>
  </si>
  <si>
    <t xml:space="preserve">Highways </t>
  </si>
  <si>
    <t>Weed spray</t>
  </si>
  <si>
    <t>Income &amp; expenditure budget 2026/ 27</t>
  </si>
  <si>
    <t>Budgeted income 2025/ 26</t>
  </si>
  <si>
    <t>2024/ 25 expenditure still to come (ex VAT)</t>
  </si>
  <si>
    <t xml:space="preserve">Car park </t>
  </si>
  <si>
    <t>Traffic project</t>
  </si>
  <si>
    <t>Parish Council main account as at 25.11.25</t>
  </si>
  <si>
    <t>Parish Council savings account as at 25.11.25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</si>
</sst>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[&lt;=9999999]###\-####;\(###\)\ ###\-####"/>
    <numFmt numFmtId="166" formatCode="dd/mm/yyyy;@"/>
    <numFmt numFmtId="167" formatCode="[$£-809]#,##0.00"/>
  </numFmts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29"/>
      <color theme="5"/>
      <name val="Calibri Light"/>
      <family val="2"/>
      <scheme val="major"/>
    </font>
    <font>
      <b/>
      <sz val="12"/>
      <color theme="4"/>
      <name val="Calibri"/>
      <family val="2"/>
      <scheme val="minor"/>
    </font>
    <font>
      <sz val="15"/>
      <color theme="5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9" fillId="0" borderId="0">
      <alignment horizontal="left" wrapText="1"/>
    </xf>
    <xf numFmtId="0" fontId="10" fillId="0" borderId="0" applyNumberFormat="0" applyFill="0" applyBorder="0" applyProtection="0"/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/>
    <xf numFmtId="0" fontId="9" fillId="0" borderId="0" applyNumberFormat="0" applyFill="0" applyBorder="0" applyProtection="0">
      <alignment horizontal="right" indent="1"/>
    </xf>
    <xf numFmtId="0" fontId="11" fillId="0" borderId="0" applyNumberFormat="0" applyFill="0" applyBorder="0" applyProtection="0"/>
    <xf numFmtId="10" fontId="9" fillId="3" borderId="0" applyFont="0" applyBorder="0" applyAlignment="0" applyProtection="0">
      <alignment horizontal="left"/>
    </xf>
    <xf numFmtId="166" fontId="11" fillId="0" borderId="0" applyFill="0" applyBorder="0">
      <alignment horizontal="left"/>
    </xf>
    <xf numFmtId="167" fontId="9" fillId="3" borderId="0" applyFont="0" applyBorder="0" applyAlignment="0" applyProtection="0">
      <alignment horizontal="left"/>
    </xf>
    <xf numFmtId="0" fontId="9" fillId="0" borderId="0">
      <alignment horizontal="left" wrapText="1"/>
    </xf>
    <xf numFmtId="0" fontId="9" fillId="0" borderId="0">
      <alignment horizontal="left" vertical="top" wrapText="1"/>
    </xf>
    <xf numFmtId="165" fontId="9" fillId="0" borderId="0" applyFont="0" applyFill="0" applyBorder="0" applyAlignment="0">
      <alignment horizontal="left"/>
    </xf>
  </cellStyleXfs>
  <cellXfs count="60">
    <xf numFmtId="0" fontId="0" fillId="0" borderId="0" xfId="0"/>
    <xf numFmtId="4" fontId="2" fillId="0" borderId="0" xfId="0" applyNumberFormat="1" applyFont="1" applyAlignment="1">
      <alignment horizontal="left" vertical="top" wrapText="1"/>
    </xf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4" fontId="3" fillId="0" borderId="0" xfId="1" applyNumberFormat="1" applyFont="1" applyFill="1" applyBorder="1" applyAlignment="1">
      <alignment horizontal="left" vertical="top" wrapText="1"/>
    </xf>
    <xf numFmtId="0" fontId="2" fillId="0" borderId="0" xfId="0" applyFont="1"/>
    <xf numFmtId="164" fontId="4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wrapText="1" shrinkToFit="1"/>
    </xf>
    <xf numFmtId="4" fontId="3" fillId="0" borderId="1" xfId="1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3" fillId="0" borderId="0" xfId="0" applyFont="1"/>
    <xf numFmtId="4" fontId="3" fillId="0" borderId="0" xfId="0" applyNumberFormat="1" applyFont="1"/>
    <xf numFmtId="164" fontId="3" fillId="0" borderId="1" xfId="0" applyNumberFormat="1" applyFont="1" applyBorder="1" applyAlignment="1">
      <alignment vertical="top"/>
    </xf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6" fontId="4" fillId="0" borderId="1" xfId="0" applyNumberFormat="1" applyFont="1" applyBorder="1"/>
    <xf numFmtId="4" fontId="4" fillId="0" borderId="1" xfId="0" applyNumberFormat="1" applyFont="1" applyBorder="1"/>
    <xf numFmtId="4" fontId="5" fillId="0" borderId="0" xfId="0" applyNumberFormat="1" applyFont="1"/>
    <xf numFmtId="0" fontId="8" fillId="0" borderId="0" xfId="0" applyFont="1"/>
    <xf numFmtId="16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0" xfId="0" applyNumberFormat="1"/>
    <xf numFmtId="164" fontId="4" fillId="0" borderId="1" xfId="0" applyNumberFormat="1" applyFont="1" applyFill="1" applyBorder="1" applyAlignment="1">
      <alignment vertical="top"/>
    </xf>
    <xf numFmtId="164" fontId="3" fillId="0" borderId="1" xfId="0" applyNumberFormat="1" applyFont="1" applyBorder="1"/>
    <xf numFmtId="164" fontId="3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horizontal="left" vertical="top"/>
    </xf>
    <xf numFmtId="164" fontId="3" fillId="0" borderId="0" xfId="0" applyNumberFormat="1" applyFont="1" applyFill="1"/>
  </cellXfs>
  <cellStyles count="14">
    <cellStyle name="Bad" xfId="1" builtinId="27"/>
    <cellStyle name="Currency 2" xfId="10" xr:uid="{E7B76178-DA33-49CC-A2D6-6EE980F5BF3F}"/>
    <cellStyle name="Date" xfId="9" xr:uid="{71ED405E-FB59-46D7-9B1E-092D05AAAD38}"/>
    <cellStyle name="Explanatory Text 2" xfId="11" xr:uid="{B266057B-6EB5-4C95-A4B5-157E294EAE7E}"/>
    <cellStyle name="Heading 1 2" xfId="4" xr:uid="{888EEBA8-85CA-4872-8B41-E1C214D1A199}"/>
    <cellStyle name="Heading 2 2" xfId="5" xr:uid="{AE7F626A-A1AE-4D31-BFF8-E736B976F25F}"/>
    <cellStyle name="Heading 3 2" xfId="6" xr:uid="{88060D91-C45E-402E-8D76-85FF2B90E08B}"/>
    <cellStyle name="Heading 4 2" xfId="7" xr:uid="{BA605395-E6ED-4F42-B5E3-0C8DD00EC44D}"/>
    <cellStyle name="Normal" xfId="0" builtinId="0"/>
    <cellStyle name="Normal 2" xfId="2" xr:uid="{D8E4C916-8D31-473D-ABC0-0151B4EBD48E}"/>
    <cellStyle name="Percent 2" xfId="8" xr:uid="{2ADE39F6-0788-466F-A9B2-D13B9DFE92F9}"/>
    <cellStyle name="Phone" xfId="13" xr:uid="{4C4C39EF-21E7-4311-A18B-A4A7F82517E0}"/>
    <cellStyle name="Product Description" xfId="12" xr:uid="{ABF5D594-8FFC-44D4-828C-755D7B1C974C}"/>
    <cellStyle name="Title 2" xfId="3" xr:uid="{FBEE4B93-10BE-4015-8416-4B1844D78F3B}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TableStyleMedium2" defaultPivotStyle="PivotStyleLight16">
    <tableStyle name="Invoice" pivot="0" count="6" xr9:uid="{D98E56FD-84F9-4687-BDC8-36D7DEA78F46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1E88-FA46-44C2-ACE8-34BB7A76220E}">
  <sheetPr>
    <pageSetUpPr fitToPage="1"/>
  </sheetPr>
  <dimension ref="A1:B53"/>
  <sheetViews>
    <sheetView topLeftCell="A39" zoomScale="108" zoomScaleNormal="85" workbookViewId="0">
      <selection activeCell="D20" sqref="D20"/>
    </sheetView>
  </sheetViews>
  <sheetFormatPr defaultColWidth="9.109375" defaultRowHeight="15.6" x14ac:dyDescent="0.3"/>
  <cols>
    <col min="1" max="1" width="50.44140625" style="3" customWidth="1"/>
    <col min="2" max="2" width="15.33203125" style="3" customWidth="1"/>
    <col min="3" max="16384" width="9.109375" style="3"/>
  </cols>
  <sheetData>
    <row r="1" spans="1:2" s="37" customFormat="1" x14ac:dyDescent="0.3">
      <c r="A1" s="4" t="s">
        <v>67</v>
      </c>
      <c r="B1" s="36" t="s">
        <v>29</v>
      </c>
    </row>
    <row r="2" spans="1:2" s="37" customFormat="1" x14ac:dyDescent="0.3">
      <c r="A2" s="4"/>
      <c r="B2" s="36"/>
    </row>
    <row r="3" spans="1:2" x14ac:dyDescent="0.3">
      <c r="A3" s="4" t="s">
        <v>31</v>
      </c>
    </row>
    <row r="4" spans="1:2" x14ac:dyDescent="0.3">
      <c r="A4" s="38" t="s">
        <v>2</v>
      </c>
      <c r="B4" s="39">
        <v>65100</v>
      </c>
    </row>
    <row r="5" spans="1:2" x14ac:dyDescent="0.3">
      <c r="A5" s="38" t="s">
        <v>3</v>
      </c>
      <c r="B5" s="39">
        <v>5</v>
      </c>
    </row>
    <row r="6" spans="1:2" x14ac:dyDescent="0.3">
      <c r="A6" s="38" t="s">
        <v>24</v>
      </c>
      <c r="B6" s="39">
        <v>600</v>
      </c>
    </row>
    <row r="7" spans="1:2" s="4" customFormat="1" x14ac:dyDescent="0.3">
      <c r="A7" s="4" t="s">
        <v>30</v>
      </c>
      <c r="B7" s="4">
        <f>SUM(B4:B6)</f>
        <v>65705</v>
      </c>
    </row>
    <row r="9" spans="1:2" x14ac:dyDescent="0.3">
      <c r="A9" s="4" t="s">
        <v>32</v>
      </c>
    </row>
    <row r="10" spans="1:2" x14ac:dyDescent="0.3">
      <c r="A10" s="40" t="s">
        <v>25</v>
      </c>
      <c r="B10" s="41">
        <v>660</v>
      </c>
    </row>
    <row r="11" spans="1:2" x14ac:dyDescent="0.3">
      <c r="A11" s="23" t="s">
        <v>4</v>
      </c>
      <c r="B11" s="41">
        <v>1700</v>
      </c>
    </row>
    <row r="12" spans="1:2" x14ac:dyDescent="0.3">
      <c r="A12" s="23" t="s">
        <v>62</v>
      </c>
      <c r="B12" s="41">
        <v>65</v>
      </c>
    </row>
    <row r="13" spans="1:2" x14ac:dyDescent="0.3">
      <c r="A13" s="23" t="s">
        <v>5</v>
      </c>
      <c r="B13" s="41">
        <v>700</v>
      </c>
    </row>
    <row r="14" spans="1:2" x14ac:dyDescent="0.3">
      <c r="A14" s="23" t="s">
        <v>47</v>
      </c>
      <c r="B14" s="41">
        <v>50</v>
      </c>
    </row>
    <row r="15" spans="1:2" x14ac:dyDescent="0.3">
      <c r="A15" s="40" t="s">
        <v>6</v>
      </c>
      <c r="B15" s="41">
        <v>600</v>
      </c>
    </row>
    <row r="16" spans="1:2" x14ac:dyDescent="0.3">
      <c r="A16" s="40" t="s">
        <v>7</v>
      </c>
      <c r="B16" s="41">
        <v>850</v>
      </c>
    </row>
    <row r="17" spans="1:2" x14ac:dyDescent="0.3">
      <c r="A17" s="40" t="s">
        <v>21</v>
      </c>
      <c r="B17" s="41">
        <v>60</v>
      </c>
    </row>
    <row r="18" spans="1:2" x14ac:dyDescent="0.3">
      <c r="A18" s="40" t="s">
        <v>8</v>
      </c>
      <c r="B18" s="32">
        <v>6000</v>
      </c>
    </row>
    <row r="19" spans="1:2" x14ac:dyDescent="0.3">
      <c r="A19" s="23" t="s">
        <v>9</v>
      </c>
      <c r="B19" s="41">
        <v>13500</v>
      </c>
    </row>
    <row r="20" spans="1:2" x14ac:dyDescent="0.3">
      <c r="A20" s="40" t="s">
        <v>10</v>
      </c>
      <c r="B20" s="41">
        <v>4000</v>
      </c>
    </row>
    <row r="21" spans="1:2" x14ac:dyDescent="0.3">
      <c r="A21" s="40" t="s">
        <v>11</v>
      </c>
      <c r="B21" s="32">
        <v>8400</v>
      </c>
    </row>
    <row r="22" spans="1:2" x14ac:dyDescent="0.3">
      <c r="A22" s="40" t="s">
        <v>45</v>
      </c>
      <c r="B22" s="53">
        <v>2650</v>
      </c>
    </row>
    <row r="23" spans="1:2" x14ac:dyDescent="0.3">
      <c r="A23" s="24" t="s">
        <v>12</v>
      </c>
      <c r="B23" s="32">
        <v>2300</v>
      </c>
    </row>
    <row r="24" spans="1:2" x14ac:dyDescent="0.3">
      <c r="A24" s="24" t="s">
        <v>26</v>
      </c>
      <c r="B24" s="32">
        <v>3500</v>
      </c>
    </row>
    <row r="25" spans="1:2" x14ac:dyDescent="0.3">
      <c r="A25" s="42" t="s">
        <v>13</v>
      </c>
      <c r="B25" s="32">
        <v>4300</v>
      </c>
    </row>
    <row r="26" spans="1:2" x14ac:dyDescent="0.3">
      <c r="A26" s="40" t="s">
        <v>57</v>
      </c>
      <c r="B26" s="41">
        <v>500</v>
      </c>
    </row>
    <row r="27" spans="1:2" x14ac:dyDescent="0.3">
      <c r="A27" s="43" t="s">
        <v>14</v>
      </c>
      <c r="B27" s="41">
        <v>200</v>
      </c>
    </row>
    <row r="28" spans="1:2" x14ac:dyDescent="0.3">
      <c r="A28" s="43" t="s">
        <v>65</v>
      </c>
      <c r="B28" s="41">
        <v>2000</v>
      </c>
    </row>
    <row r="29" spans="1:2" x14ac:dyDescent="0.3">
      <c r="A29" s="23" t="s">
        <v>15</v>
      </c>
      <c r="B29" s="32">
        <v>3500</v>
      </c>
    </row>
    <row r="30" spans="1:2" x14ac:dyDescent="0.3">
      <c r="A30" s="40" t="s">
        <v>27</v>
      </c>
      <c r="B30" s="32">
        <v>2500</v>
      </c>
    </row>
    <row r="31" spans="1:2" x14ac:dyDescent="0.3">
      <c r="A31" s="43" t="s">
        <v>16</v>
      </c>
      <c r="B31" s="41">
        <v>550</v>
      </c>
    </row>
    <row r="32" spans="1:2" x14ac:dyDescent="0.3">
      <c r="A32" s="43" t="s">
        <v>28</v>
      </c>
      <c r="B32" s="41">
        <v>300</v>
      </c>
    </row>
    <row r="33" spans="1:2" x14ac:dyDescent="0.3">
      <c r="A33" s="43" t="s">
        <v>19</v>
      </c>
      <c r="B33" s="52">
        <v>180</v>
      </c>
    </row>
    <row r="34" spans="1:2" x14ac:dyDescent="0.3">
      <c r="A34" s="44" t="s">
        <v>46</v>
      </c>
      <c r="B34" s="45">
        <v>5</v>
      </c>
    </row>
    <row r="36" spans="1:2" s="4" customFormat="1" x14ac:dyDescent="0.3">
      <c r="B36" s="4">
        <f>SUM(B10:B35)</f>
        <v>59070</v>
      </c>
    </row>
    <row r="38" spans="1:2" x14ac:dyDescent="0.3">
      <c r="A38" s="6" t="s">
        <v>33</v>
      </c>
    </row>
    <row r="39" spans="1:2" x14ac:dyDescent="0.3">
      <c r="A39" s="43"/>
      <c r="B39" s="46"/>
    </row>
    <row r="40" spans="1:2" x14ac:dyDescent="0.3">
      <c r="A40" s="43" t="s">
        <v>51</v>
      </c>
      <c r="B40" s="46">
        <v>10000</v>
      </c>
    </row>
    <row r="41" spans="1:2" x14ac:dyDescent="0.3">
      <c r="A41" s="43" t="s">
        <v>20</v>
      </c>
      <c r="B41" s="46">
        <v>2000</v>
      </c>
    </row>
    <row r="42" spans="1:2" x14ac:dyDescent="0.3">
      <c r="A42" s="43" t="s">
        <v>52</v>
      </c>
      <c r="B42" s="46">
        <v>4000</v>
      </c>
    </row>
    <row r="43" spans="1:2" x14ac:dyDescent="0.3">
      <c r="A43" s="43" t="s">
        <v>1</v>
      </c>
      <c r="B43" s="46">
        <v>100</v>
      </c>
    </row>
    <row r="44" spans="1:2" x14ac:dyDescent="0.3">
      <c r="A44" s="43" t="s">
        <v>55</v>
      </c>
      <c r="B44" s="46">
        <v>1000</v>
      </c>
    </row>
    <row r="45" spans="1:2" x14ac:dyDescent="0.3">
      <c r="A45" s="43" t="s">
        <v>58</v>
      </c>
      <c r="B45" s="46">
        <v>5000</v>
      </c>
    </row>
    <row r="46" spans="1:2" x14ac:dyDescent="0.3">
      <c r="B46" s="4">
        <f>SUM(B39:B45)</f>
        <v>22100</v>
      </c>
    </row>
    <row r="48" spans="1:2" s="4" customFormat="1" x14ac:dyDescent="0.3">
      <c r="A48" s="4" t="s">
        <v>34</v>
      </c>
      <c r="B48" s="4">
        <f>B36+B46</f>
        <v>81170</v>
      </c>
    </row>
    <row r="50" spans="1:2" s="4" customFormat="1" x14ac:dyDescent="0.3">
      <c r="A50" s="4" t="s">
        <v>35</v>
      </c>
      <c r="B50" s="4">
        <f>B7-B48</f>
        <v>-15465</v>
      </c>
    </row>
    <row r="51" spans="1:2" x14ac:dyDescent="0.3">
      <c r="A51" s="47"/>
    </row>
    <row r="53" spans="1:2" x14ac:dyDescent="0.3">
      <c r="A53" s="48" t="s">
        <v>48</v>
      </c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15E9-126E-4BCE-B445-1CE4BB921FDB}">
  <sheetPr>
    <pageSetUpPr fitToPage="1"/>
  </sheetPr>
  <dimension ref="A1:H47"/>
  <sheetViews>
    <sheetView tabSelected="1" zoomScale="85" workbookViewId="0">
      <selection activeCell="C55" sqref="C55"/>
    </sheetView>
  </sheetViews>
  <sheetFormatPr defaultColWidth="9.109375" defaultRowHeight="15.6" x14ac:dyDescent="0.3"/>
  <cols>
    <col min="1" max="1" width="23.6640625" style="2" customWidth="1"/>
    <col min="2" max="2" width="44.88671875" style="2" customWidth="1"/>
    <col min="3" max="4" width="19.33203125" style="11" customWidth="1"/>
    <col min="5" max="5" width="22.6640625" style="12" bestFit="1" customWidth="1"/>
    <col min="6" max="6" width="11.33203125" style="2" bestFit="1" customWidth="1"/>
    <col min="7" max="7" width="10.33203125" style="2" bestFit="1" customWidth="1"/>
    <col min="8" max="16384" width="9.109375" style="2"/>
  </cols>
  <sheetData>
    <row r="1" spans="1:5" x14ac:dyDescent="0.3">
      <c r="A1" s="4" t="s">
        <v>59</v>
      </c>
    </row>
    <row r="2" spans="1:5" x14ac:dyDescent="0.3">
      <c r="C2" s="13" t="s">
        <v>29</v>
      </c>
      <c r="D2" s="13"/>
      <c r="E2" s="14" t="s">
        <v>29</v>
      </c>
    </row>
    <row r="3" spans="1:5" x14ac:dyDescent="0.3">
      <c r="A3" s="6" t="s">
        <v>36</v>
      </c>
      <c r="B3" s="28" t="s">
        <v>72</v>
      </c>
      <c r="C3" s="16">
        <v>74681.77</v>
      </c>
      <c r="D3" s="16"/>
    </row>
    <row r="4" spans="1:5" x14ac:dyDescent="0.3">
      <c r="B4" s="28" t="s">
        <v>73</v>
      </c>
      <c r="C4" s="18">
        <v>49398.15</v>
      </c>
      <c r="D4" s="18"/>
    </row>
    <row r="5" spans="1:5" s="6" customFormat="1" x14ac:dyDescent="0.3">
      <c r="C5" s="19"/>
      <c r="D5" s="19"/>
      <c r="E5" s="15">
        <f>SUM(C3+C4)</f>
        <v>124079.92000000001</v>
      </c>
    </row>
    <row r="6" spans="1:5" x14ac:dyDescent="0.3">
      <c r="C6" s="20"/>
      <c r="D6" s="20"/>
    </row>
    <row r="7" spans="1:5" ht="31.2" x14ac:dyDescent="0.3">
      <c r="A7" s="6" t="s">
        <v>37</v>
      </c>
      <c r="B7" s="29" t="s">
        <v>60</v>
      </c>
      <c r="C7" s="54">
        <v>4385.93</v>
      </c>
      <c r="D7" s="16"/>
      <c r="E7" s="15"/>
    </row>
    <row r="8" spans="1:5" x14ac:dyDescent="0.3">
      <c r="B8" s="2" t="s">
        <v>68</v>
      </c>
      <c r="C8" s="25">
        <f>'income &amp; expenditure'!B7</f>
        <v>65705</v>
      </c>
      <c r="D8" s="25"/>
    </row>
    <row r="9" spans="1:5" x14ac:dyDescent="0.3">
      <c r="C9" s="25"/>
      <c r="D9" s="25"/>
      <c r="E9" s="15">
        <f>SUM(C7:C8)</f>
        <v>70090.929999999993</v>
      </c>
    </row>
    <row r="10" spans="1:5" x14ac:dyDescent="0.3">
      <c r="C10" s="20"/>
      <c r="D10" s="20"/>
    </row>
    <row r="11" spans="1:5" x14ac:dyDescent="0.3">
      <c r="A11" s="6" t="s">
        <v>38</v>
      </c>
      <c r="C11" s="20"/>
      <c r="D11" s="20"/>
      <c r="E11" s="15">
        <f>SUM(E1:E9)</f>
        <v>194170.85</v>
      </c>
    </row>
    <row r="12" spans="1:5" x14ac:dyDescent="0.3">
      <c r="C12" s="20"/>
      <c r="D12" s="20"/>
    </row>
    <row r="13" spans="1:5" ht="31.2" x14ac:dyDescent="0.3">
      <c r="A13" s="22" t="s">
        <v>44</v>
      </c>
      <c r="B13" s="1" t="s">
        <v>69</v>
      </c>
      <c r="C13" s="21"/>
      <c r="D13" s="21"/>
    </row>
    <row r="14" spans="1:5" x14ac:dyDescent="0.3">
      <c r="A14" s="6"/>
      <c r="B14" s="28" t="s">
        <v>22</v>
      </c>
      <c r="C14" s="16">
        <v>5450</v>
      </c>
      <c r="D14" s="16"/>
      <c r="E14" s="32"/>
    </row>
    <row r="15" spans="1:5" x14ac:dyDescent="0.3">
      <c r="A15" s="6"/>
      <c r="B15" s="28" t="s">
        <v>63</v>
      </c>
      <c r="C15" s="16">
        <v>1715</v>
      </c>
      <c r="D15" s="16"/>
    </row>
    <row r="16" spans="1:5" x14ac:dyDescent="0.3">
      <c r="B16" s="29" t="s">
        <v>0</v>
      </c>
      <c r="C16" s="16">
        <v>4600</v>
      </c>
      <c r="D16" s="16"/>
    </row>
    <row r="17" spans="2:6" x14ac:dyDescent="0.3">
      <c r="B17" s="29" t="s">
        <v>50</v>
      </c>
      <c r="C17" s="16">
        <v>408</v>
      </c>
      <c r="D17" s="16"/>
    </row>
    <row r="18" spans="2:6" s="57" customFormat="1" x14ac:dyDescent="0.3">
      <c r="B18" s="55" t="s">
        <v>49</v>
      </c>
      <c r="C18" s="54">
        <v>1300</v>
      </c>
      <c r="D18" s="54"/>
      <c r="E18" s="56"/>
    </row>
    <row r="19" spans="2:6" x14ac:dyDescent="0.3">
      <c r="B19" s="29" t="s">
        <v>53</v>
      </c>
      <c r="C19" s="7">
        <v>2000</v>
      </c>
      <c r="D19" s="7"/>
    </row>
    <row r="20" spans="2:6" x14ac:dyDescent="0.3">
      <c r="B20" s="29" t="s">
        <v>54</v>
      </c>
      <c r="C20" s="49">
        <v>1160</v>
      </c>
      <c r="D20"/>
    </row>
    <row r="21" spans="2:6" x14ac:dyDescent="0.3">
      <c r="B21" s="29" t="s">
        <v>64</v>
      </c>
      <c r="C21" s="49">
        <v>400</v>
      </c>
      <c r="D21"/>
    </row>
    <row r="22" spans="2:6" x14ac:dyDescent="0.3">
      <c r="B22" s="2" t="s">
        <v>66</v>
      </c>
      <c r="C22" s="49">
        <v>256</v>
      </c>
      <c r="E22" s="15">
        <f>SUM(C14:C22)</f>
        <v>17289</v>
      </c>
    </row>
    <row r="25" spans="2:6" x14ac:dyDescent="0.3">
      <c r="B25" s="1" t="s">
        <v>61</v>
      </c>
      <c r="E25" s="17">
        <f>'income &amp; expenditure'!B36</f>
        <v>59070</v>
      </c>
    </row>
    <row r="26" spans="2:6" ht="31.2" x14ac:dyDescent="0.3">
      <c r="B26" s="8" t="s">
        <v>43</v>
      </c>
    </row>
    <row r="28" spans="2:6" x14ac:dyDescent="0.3">
      <c r="B28" s="6" t="s">
        <v>39</v>
      </c>
      <c r="F28" s="12"/>
    </row>
    <row r="29" spans="2:6" x14ac:dyDescent="0.3">
      <c r="B29" s="26" t="s">
        <v>52</v>
      </c>
      <c r="C29" s="34">
        <v>11663.52</v>
      </c>
      <c r="D29" s="50"/>
      <c r="E29" s="25"/>
    </row>
    <row r="30" spans="2:6" x14ac:dyDescent="0.3">
      <c r="B30" s="5" t="s">
        <v>17</v>
      </c>
      <c r="C30" s="16">
        <v>650</v>
      </c>
      <c r="D30" s="16"/>
      <c r="E30" s="16"/>
    </row>
    <row r="31" spans="2:6" x14ac:dyDescent="0.3">
      <c r="B31" s="5" t="s">
        <v>18</v>
      </c>
      <c r="C31" s="35">
        <v>0</v>
      </c>
      <c r="D31" s="16"/>
      <c r="E31" s="30"/>
    </row>
    <row r="32" spans="2:6" x14ac:dyDescent="0.3">
      <c r="B32" s="5" t="s">
        <v>1</v>
      </c>
      <c r="C32" s="16">
        <v>917.5</v>
      </c>
      <c r="D32" s="16"/>
      <c r="E32" s="16"/>
    </row>
    <row r="33" spans="1:8" x14ac:dyDescent="0.3">
      <c r="B33" s="5" t="s">
        <v>19</v>
      </c>
      <c r="C33" s="34">
        <v>3015</v>
      </c>
      <c r="E33" s="20"/>
    </row>
    <row r="34" spans="1:8" x14ac:dyDescent="0.3">
      <c r="B34" s="27" t="s">
        <v>20</v>
      </c>
      <c r="C34" s="35">
        <v>15850.56</v>
      </c>
      <c r="D34" s="17"/>
      <c r="E34" s="31"/>
      <c r="H34" s="51"/>
    </row>
    <row r="35" spans="1:8" x14ac:dyDescent="0.3">
      <c r="B35" s="27" t="s">
        <v>23</v>
      </c>
      <c r="C35" s="35">
        <v>29543.57</v>
      </c>
      <c r="D35" s="16"/>
      <c r="E35" s="51"/>
      <c r="G35" s="3"/>
    </row>
    <row r="36" spans="1:8" x14ac:dyDescent="0.3">
      <c r="B36" s="58" t="s">
        <v>56</v>
      </c>
      <c r="C36" s="59">
        <v>0</v>
      </c>
      <c r="D36" s="16"/>
      <c r="E36" s="11"/>
      <c r="G36" s="3"/>
    </row>
    <row r="37" spans="1:8" x14ac:dyDescent="0.3">
      <c r="B37" s="27" t="s">
        <v>55</v>
      </c>
      <c r="C37" s="35">
        <v>4000</v>
      </c>
      <c r="D37" s="16"/>
      <c r="E37" s="11"/>
      <c r="G37" s="3"/>
    </row>
    <row r="38" spans="1:8" x14ac:dyDescent="0.3">
      <c r="B38" s="27" t="s">
        <v>70</v>
      </c>
      <c r="C38" s="35">
        <v>5000</v>
      </c>
      <c r="D38" s="16"/>
      <c r="E38" s="11"/>
      <c r="G38" s="3"/>
    </row>
    <row r="39" spans="1:8" x14ac:dyDescent="0.3">
      <c r="B39" s="58" t="s">
        <v>71</v>
      </c>
      <c r="C39" s="59">
        <v>14150</v>
      </c>
      <c r="D39" s="16"/>
      <c r="E39" s="11"/>
      <c r="G39" s="3"/>
    </row>
    <row r="40" spans="1:8" x14ac:dyDescent="0.3">
      <c r="C40" s="33">
        <f>SUM(C29:C39)</f>
        <v>84790.15</v>
      </c>
      <c r="D40" s="15"/>
    </row>
    <row r="41" spans="1:8" x14ac:dyDescent="0.3">
      <c r="C41" s="15"/>
    </row>
    <row r="42" spans="1:8" x14ac:dyDescent="0.3">
      <c r="A42" s="6" t="s">
        <v>41</v>
      </c>
      <c r="B42" s="9"/>
      <c r="C42" s="15">
        <f>-SUM(E22+E25+C40)</f>
        <v>-161149.15</v>
      </c>
    </row>
    <row r="43" spans="1:8" x14ac:dyDescent="0.3">
      <c r="B43" s="9"/>
      <c r="C43" s="15"/>
    </row>
    <row r="44" spans="1:8" x14ac:dyDescent="0.3">
      <c r="B44" s="6" t="s">
        <v>40</v>
      </c>
      <c r="C44" s="15">
        <f>SUM(E11,C42)</f>
        <v>33021.700000000012</v>
      </c>
      <c r="F44" s="7"/>
    </row>
    <row r="45" spans="1:8" x14ac:dyDescent="0.3">
      <c r="B45" s="10" t="s">
        <v>42</v>
      </c>
      <c r="E45" s="15"/>
    </row>
    <row r="47" spans="1:8" s="6" customFormat="1" x14ac:dyDescent="0.3">
      <c r="C47" s="12"/>
      <c r="D47" s="12"/>
      <c r="E47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expenditure</vt:lpstr>
      <vt:lpstr>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Becky French</cp:lastModifiedBy>
  <cp:lastPrinted>2025-11-04T12:18:29Z</cp:lastPrinted>
  <dcterms:created xsi:type="dcterms:W3CDTF">2020-09-29T13:56:02Z</dcterms:created>
  <dcterms:modified xsi:type="dcterms:W3CDTF">2025-11-26T09:09:35Z</dcterms:modified>
</cp:coreProperties>
</file>